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2e-my.sharepoint.com/personal/foram_trivedi_q2ebanking_com/Documents/Documents/Loan/Adjustment Entry new behavior 2024/"/>
    </mc:Choice>
  </mc:AlternateContent>
  <xr:revisionPtr revIDLastSave="726" documentId="8_{31C8A290-3759-40A3-ACA8-09FD6C0A0106}" xr6:coauthVersionLast="47" xr6:coauthVersionMax="47" xr10:uidLastSave="{B50D3373-5628-4D25-A71B-D497A2336D76}"/>
  <bookViews>
    <workbookView xWindow="-120" yWindow="-120" windowWidth="29040" windowHeight="15840" xr2:uid="{ACB89875-5034-45D8-9A88-E07A8BD42E2B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2" l="1"/>
  <c r="J36" i="2"/>
  <c r="H35" i="2"/>
  <c r="H33" i="2"/>
  <c r="H17" i="2"/>
  <c r="J18" i="2" s="1"/>
  <c r="H19" i="2"/>
  <c r="L34" i="2"/>
  <c r="L38" i="2"/>
  <c r="L36" i="2"/>
  <c r="L32" i="2"/>
  <c r="L29" i="2"/>
  <c r="E27" i="2"/>
  <c r="E29" i="2" s="1"/>
  <c r="E31" i="2" s="1"/>
  <c r="E32" i="2" s="1"/>
  <c r="E33" i="2" s="1"/>
  <c r="E34" i="2" s="1"/>
  <c r="E35" i="2" s="1"/>
  <c r="E36" i="2" s="1"/>
  <c r="L26" i="2"/>
  <c r="F26" i="2"/>
  <c r="G26" i="2" s="1"/>
  <c r="L21" i="2"/>
  <c r="L20" i="2"/>
  <c r="L18" i="2"/>
  <c r="J17" i="2"/>
  <c r="L15" i="2"/>
  <c r="L12" i="2"/>
  <c r="C3" i="2"/>
  <c r="L9" i="2"/>
  <c r="E10" i="2"/>
  <c r="E12" i="2" s="1"/>
  <c r="E14" i="2" s="1"/>
  <c r="E15" i="2" s="1"/>
  <c r="E16" i="2" s="1"/>
  <c r="E17" i="2" s="1"/>
  <c r="E18" i="2" s="1"/>
  <c r="E19" i="2" s="1"/>
  <c r="E20" i="2" s="1"/>
  <c r="F9" i="2"/>
  <c r="E37" i="2" l="1"/>
  <c r="E38" i="2" s="1"/>
  <c r="F27" i="2"/>
  <c r="F30" i="2" s="1"/>
  <c r="G29" i="2"/>
  <c r="F10" i="2"/>
  <c r="G12" i="2" s="1"/>
  <c r="K12" i="2" s="1"/>
  <c r="F14" i="2" s="1"/>
  <c r="G9" i="2"/>
  <c r="H30" i="2" l="1"/>
  <c r="K29" i="2"/>
  <c r="F31" i="2" s="1"/>
  <c r="H13" i="2"/>
  <c r="J14" i="2" s="1"/>
  <c r="F13" i="2"/>
  <c r="J31" i="2"/>
  <c r="G14" i="2"/>
  <c r="G15" i="2" s="1"/>
  <c r="F15" i="2"/>
  <c r="F16" i="2" s="1"/>
  <c r="F17" i="2" s="1"/>
  <c r="G31" i="2" l="1"/>
  <c r="G32" i="2" s="1"/>
  <c r="K32" i="2" s="1"/>
  <c r="F32" i="2"/>
  <c r="F33" i="2" s="1"/>
  <c r="F34" i="2" s="1"/>
  <c r="F35" i="2" s="1"/>
  <c r="F36" i="2" s="1"/>
  <c r="K15" i="2"/>
  <c r="F18" i="2" s="1"/>
  <c r="G16" i="2"/>
  <c r="H16" i="2" s="1"/>
  <c r="G33" i="2" l="1"/>
  <c r="J34" i="2" s="1"/>
  <c r="J35" i="2" s="1"/>
  <c r="F19" i="2"/>
  <c r="F20" i="2" s="1"/>
  <c r="G20" i="2" s="1"/>
  <c r="G18" i="2"/>
  <c r="G19" i="2" s="1"/>
  <c r="G17" i="2"/>
  <c r="J19" i="2" s="1"/>
  <c r="J20" i="2" s="1"/>
  <c r="J21" i="2" s="1"/>
  <c r="G34" i="2" l="1"/>
  <c r="G35" i="2" s="1"/>
  <c r="J37" i="2" s="1"/>
  <c r="F37" i="2"/>
  <c r="F38" i="2" s="1"/>
  <c r="G38" i="2" s="1"/>
  <c r="G36" i="2"/>
  <c r="G37" i="2" s="1"/>
  <c r="J38" i="2" l="1"/>
  <c r="N38" i="2" s="1"/>
</calcChain>
</file>

<file path=xl/sharedStrings.xml><?xml version="1.0" encoding="utf-8"?>
<sst xmlns="http://schemas.openxmlformats.org/spreadsheetml/2006/main" count="83" uniqueCount="38">
  <si>
    <t>Loan Amount</t>
  </si>
  <si>
    <t>Interest Rate</t>
  </si>
  <si>
    <t>Date</t>
  </si>
  <si>
    <t>Action</t>
  </si>
  <si>
    <t>Principal/Advance Remaining</t>
  </si>
  <si>
    <t>Interest Posted</t>
  </si>
  <si>
    <t>LAD</t>
  </si>
  <si>
    <t>Reserve Amount for Next Due</t>
  </si>
  <si>
    <t>Interest Remaining</t>
  </si>
  <si>
    <t>Payment of $2,000</t>
  </si>
  <si>
    <t>None</t>
  </si>
  <si>
    <t>Loan Balance</t>
  </si>
  <si>
    <t>Action Amount</t>
  </si>
  <si>
    <t>Interest Accrued</t>
  </si>
  <si>
    <t>Disbursed loan of amount $10,000</t>
  </si>
  <si>
    <t>Bill of $860.66 gets satisfied from the Reserve Amount for Next Due.</t>
  </si>
  <si>
    <t>Payment of $500</t>
  </si>
  <si>
    <t>Bill Amount</t>
  </si>
  <si>
    <t>Remarks</t>
  </si>
  <si>
    <t>Contract Values</t>
  </si>
  <si>
    <t>Ad hoc payment gets added as Reserve Amount for Next Due to account for next bill satisfaction</t>
  </si>
  <si>
    <t>Interest Posted of $40 is satisfied because of $500.</t>
  </si>
  <si>
    <t>Interest Posted is sum of Interest posted from April 1 to April 30 + Interest posted from April 30 to May 1</t>
  </si>
  <si>
    <t>Interest Posted of $37.70 is satisfied because of $2000.</t>
  </si>
  <si>
    <t>Payment of $1,000</t>
  </si>
  <si>
    <t>See the Loan Transaction Statement at this stage.</t>
  </si>
  <si>
    <t>Backdated payment of $1,000 for 
May 6,2023</t>
  </si>
  <si>
    <t>Adjusted Interest Capitalized</t>
  </si>
  <si>
    <t>Adjusted Interest Non-Capitalized</t>
  </si>
  <si>
    <t>Scenario: After a backdated payment on May 11 for May 6</t>
  </si>
  <si>
    <t>Payment actually made on May 6</t>
  </si>
  <si>
    <t>An Adjusted Interest OLT gets created.</t>
  </si>
  <si>
    <t>See the Contract Details at this stage.</t>
  </si>
  <si>
    <t>The system internally recalculates all the parameters from May 6 as explained in the following next tabel</t>
  </si>
  <si>
    <t>Loan Transaction Statement on May 11 before a backdated payment</t>
  </si>
  <si>
    <t>Time Counting Methods</t>
  </si>
  <si>
    <t>Month and Days</t>
  </si>
  <si>
    <t>Scenario: If the payment of $1,000 was actually made on May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</si>
</sst>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&quot;$&quot;#,##0.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right"/>
    </xf>
    <xf numFmtId="0" fontId="0" fillId="0" borderId="3" xfId="0" applyBorder="1" applyAlignment="1">
      <alignment horizontal="right"/>
    </xf>
    <xf numFmtId="165" fontId="0" fillId="0" borderId="3" xfId="0" applyNumberFormat="1" applyBorder="1" applyAlignment="1">
      <alignment horizontal="right"/>
    </xf>
    <xf numFmtId="0" fontId="0" fillId="0" borderId="7" xfId="0" applyBorder="1"/>
    <xf numFmtId="165" fontId="0" fillId="0" borderId="0" xfId="0" applyNumberFormat="1"/>
    <xf numFmtId="0" fontId="1" fillId="0" borderId="0" xfId="0" applyFont="1"/>
    <xf numFmtId="0" fontId="0" fillId="0" borderId="2" xfId="0" applyBorder="1"/>
    <xf numFmtId="165" fontId="0" fillId="0" borderId="3" xfId="0" applyNumberFormat="1" applyBorder="1"/>
    <xf numFmtId="0" fontId="0" fillId="0" borderId="4" xfId="0" applyBorder="1"/>
    <xf numFmtId="10" fontId="0" fillId="0" borderId="5" xfId="0" applyNumberFormat="1" applyBorder="1"/>
    <xf numFmtId="0" fontId="0" fillId="0" borderId="6" xfId="0" applyBorder="1"/>
    <xf numFmtId="10" fontId="0" fillId="0" borderId="0" xfId="0" applyNumberFormat="1"/>
    <xf numFmtId="0" fontId="0" fillId="2" borderId="0" xfId="0" applyFill="1"/>
    <xf numFmtId="165" fontId="0" fillId="0" borderId="1" xfId="0" applyNumberFormat="1" applyBorder="1"/>
    <xf numFmtId="164" fontId="0" fillId="0" borderId="2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3" xfId="0" applyBorder="1"/>
    <xf numFmtId="0" fontId="0" fillId="0" borderId="2" xfId="0" applyBorder="1" applyAlignment="1">
      <alignment horizontal="right"/>
    </xf>
    <xf numFmtId="165" fontId="0" fillId="0" borderId="9" xfId="0" applyNumberFormat="1" applyBorder="1"/>
    <xf numFmtId="164" fontId="0" fillId="0" borderId="9" xfId="0" applyNumberFormat="1" applyBorder="1" applyAlignment="1">
      <alignment horizontal="right"/>
    </xf>
    <xf numFmtId="2" fontId="0" fillId="0" borderId="9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7" xfId="0" applyBorder="1" applyAlignment="1">
      <alignment horizontal="right"/>
    </xf>
    <xf numFmtId="165" fontId="0" fillId="0" borderId="5" xfId="0" applyNumberFormat="1" applyBorder="1" applyAlignment="1">
      <alignment horizontal="right"/>
    </xf>
    <xf numFmtId="164" fontId="0" fillId="2" borderId="2" xfId="0" applyNumberFormat="1" applyFill="1" applyBorder="1" applyAlignment="1">
      <alignment horizontal="right"/>
    </xf>
    <xf numFmtId="0" fontId="0" fillId="2" borderId="0" xfId="0" applyFill="1" applyAlignment="1">
      <alignment horizontal="right"/>
    </xf>
    <xf numFmtId="165" fontId="0" fillId="2" borderId="0" xfId="0" applyNumberFormat="1" applyFill="1" applyAlignment="1">
      <alignment horizontal="right"/>
    </xf>
    <xf numFmtId="164" fontId="0" fillId="2" borderId="0" xfId="0" applyNumberFormat="1" applyFill="1" applyAlignment="1">
      <alignment horizontal="right"/>
    </xf>
    <xf numFmtId="0" fontId="0" fillId="2" borderId="3" xfId="0" applyFill="1" applyBorder="1"/>
    <xf numFmtId="0" fontId="0" fillId="0" borderId="0" xfId="0" applyAlignment="1">
      <alignment wrapText="1"/>
    </xf>
    <xf numFmtId="2" fontId="0" fillId="0" borderId="0" xfId="0" applyNumberFormat="1" applyAlignment="1">
      <alignment horizontal="right"/>
    </xf>
    <xf numFmtId="0" fontId="0" fillId="0" borderId="9" xfId="0" applyBorder="1"/>
    <xf numFmtId="0" fontId="0" fillId="0" borderId="5" xfId="0" applyBorder="1"/>
    <xf numFmtId="0" fontId="0" fillId="0" borderId="9" xfId="0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91F60-4B0F-4FC7-A778-91A95FFE58B7}">
  <dimension ref="A1:S42"/>
  <sheetViews>
    <sheetView tabSelected="1" workbookViewId="0">
      <selection activeCell="O25" sqref="O25"/>
    </sheetView>
  </sheetViews>
  <sheetFormatPr defaultRowHeight="15" x14ac:dyDescent="0.25"/>
  <cols>
    <col min="2" max="2" width="19.42578125" customWidth="1"/>
    <col min="3" max="3" width="28.5703125" bestFit="1" customWidth="1"/>
    <col min="4" max="4" width="14" bestFit="1" customWidth="1"/>
    <col min="5" max="5" width="26.5703125" bestFit="1" customWidth="1"/>
    <col min="6" max="6" width="27.5703125" bestFit="1" customWidth="1"/>
    <col min="7" max="7" width="12.85546875" bestFit="1" customWidth="1"/>
    <col min="8" max="8" width="15.28515625" bestFit="1" customWidth="1"/>
    <col min="9" max="9" width="11.140625" bestFit="1" customWidth="1"/>
    <col min="10" max="10" width="17.7109375" bestFit="1" customWidth="1"/>
    <col min="11" max="11" width="14.140625" bestFit="1" customWidth="1"/>
    <col min="12" max="12" width="13.42578125" bestFit="1" customWidth="1"/>
    <col min="13" max="13" width="26.5703125" bestFit="1" customWidth="1"/>
    <col min="14" max="14" width="31.140625" bestFit="1" customWidth="1"/>
    <col min="15" max="15" width="94.28515625" bestFit="1" customWidth="1"/>
    <col min="16" max="16" width="13.140625" bestFit="1" customWidth="1"/>
    <col min="17" max="17" width="12.28515625" bestFit="1" customWidth="1"/>
  </cols>
  <sheetData>
    <row r="1" spans="2:19" ht="15.75" thickBot="1" x14ac:dyDescent="0.3"/>
    <row r="2" spans="2:19" ht="15.75" thickBot="1" x14ac:dyDescent="0.3">
      <c r="B2" s="13" t="s">
        <v>19</v>
      </c>
      <c r="C2" s="6"/>
    </row>
    <row r="3" spans="2:19" x14ac:dyDescent="0.25">
      <c r="B3" s="9" t="s">
        <v>0</v>
      </c>
      <c r="C3" s="10">
        <f>D9</f>
        <v>10000</v>
      </c>
      <c r="S3" s="2"/>
    </row>
    <row r="4" spans="2:19" x14ac:dyDescent="0.25">
      <c r="B4" s="9" t="s">
        <v>35</v>
      </c>
      <c r="C4" s="5" t="s">
        <v>36</v>
      </c>
      <c r="S4" s="2"/>
    </row>
    <row r="5" spans="2:19" ht="15.75" thickBot="1" x14ac:dyDescent="0.3">
      <c r="B5" s="11" t="s">
        <v>1</v>
      </c>
      <c r="C5" s="12">
        <v>0.06</v>
      </c>
      <c r="S5" s="2"/>
    </row>
    <row r="6" spans="2:19" x14ac:dyDescent="0.25">
      <c r="C6" s="14"/>
      <c r="S6" s="2"/>
    </row>
    <row r="7" spans="2:19" ht="15.75" thickBot="1" x14ac:dyDescent="0.3">
      <c r="B7" s="8" t="s">
        <v>29</v>
      </c>
      <c r="S7" s="2"/>
    </row>
    <row r="8" spans="2:19" ht="15.75" thickBot="1" x14ac:dyDescent="0.3">
      <c r="B8" s="24" t="s">
        <v>2</v>
      </c>
      <c r="C8" s="25" t="s">
        <v>3</v>
      </c>
      <c r="D8" s="25" t="s">
        <v>12</v>
      </c>
      <c r="E8" s="25" t="s">
        <v>7</v>
      </c>
      <c r="F8" s="25" t="s">
        <v>4</v>
      </c>
      <c r="G8" s="25" t="s">
        <v>11</v>
      </c>
      <c r="H8" s="25" t="s">
        <v>13</v>
      </c>
      <c r="I8" s="25" t="s">
        <v>17</v>
      </c>
      <c r="J8" s="25" t="s">
        <v>8</v>
      </c>
      <c r="K8" s="25" t="s">
        <v>5</v>
      </c>
      <c r="L8" s="25" t="s">
        <v>6</v>
      </c>
      <c r="M8" s="25" t="s">
        <v>27</v>
      </c>
      <c r="N8" s="25" t="s">
        <v>28</v>
      </c>
      <c r="O8" s="26" t="s">
        <v>18</v>
      </c>
      <c r="S8" s="2"/>
    </row>
    <row r="9" spans="2:19" x14ac:dyDescent="0.25">
      <c r="B9" s="17">
        <v>44986</v>
      </c>
      <c r="C9" s="1" t="s">
        <v>14</v>
      </c>
      <c r="D9" s="3">
        <v>10000</v>
      </c>
      <c r="E9" s="3"/>
      <c r="F9" s="3">
        <f>D9</f>
        <v>10000</v>
      </c>
      <c r="G9" s="3">
        <f>F9</f>
        <v>10000</v>
      </c>
      <c r="H9" s="3"/>
      <c r="I9" s="3">
        <v>860.66</v>
      </c>
      <c r="J9" s="3"/>
      <c r="K9" s="3">
        <v>0</v>
      </c>
      <c r="L9" s="18">
        <f>B9</f>
        <v>44986</v>
      </c>
      <c r="M9" s="18"/>
      <c r="N9" s="18"/>
      <c r="O9" s="19"/>
      <c r="S9" s="2"/>
    </row>
    <row r="10" spans="2:19" x14ac:dyDescent="0.25">
      <c r="B10" s="20"/>
      <c r="C10" s="1" t="s">
        <v>9</v>
      </c>
      <c r="D10" s="3">
        <v>2000</v>
      </c>
      <c r="E10" s="3">
        <f>D10</f>
        <v>2000</v>
      </c>
      <c r="F10" s="3">
        <f>F9-E10</f>
        <v>8000</v>
      </c>
      <c r="G10" s="3"/>
      <c r="H10" s="3"/>
      <c r="I10" s="3"/>
      <c r="J10" s="3"/>
      <c r="K10" s="3"/>
      <c r="L10" s="1"/>
      <c r="M10" s="1"/>
      <c r="N10" s="1"/>
      <c r="O10" s="4" t="s">
        <v>20</v>
      </c>
      <c r="S10" s="2"/>
    </row>
    <row r="11" spans="2:19" x14ac:dyDescent="0.25">
      <c r="B11" s="20"/>
      <c r="C11" s="1"/>
      <c r="D11" s="3"/>
      <c r="E11" s="3"/>
      <c r="F11" s="3"/>
      <c r="G11" s="3"/>
      <c r="H11" s="3"/>
      <c r="I11" s="3"/>
      <c r="J11" s="3"/>
      <c r="K11" s="3"/>
      <c r="L11" s="1"/>
      <c r="M11" s="1"/>
      <c r="N11" s="1"/>
      <c r="O11" s="4"/>
      <c r="S11" s="2"/>
    </row>
    <row r="12" spans="2:19" x14ac:dyDescent="0.25">
      <c r="B12" s="17">
        <v>45017</v>
      </c>
      <c r="C12" s="1" t="s">
        <v>10</v>
      </c>
      <c r="D12" s="3"/>
      <c r="E12" s="3">
        <f>E10-I9</f>
        <v>1139.3400000000001</v>
      </c>
      <c r="F12" s="3"/>
      <c r="G12" s="3">
        <f>F10</f>
        <v>8000</v>
      </c>
      <c r="I12" s="3">
        <v>860.66</v>
      </c>
      <c r="J12" s="3"/>
      <c r="K12" s="3">
        <f>G12*C5*DAYS360(B9,B12,TRUE)/360</f>
        <v>40</v>
      </c>
      <c r="L12" s="18">
        <f>B12</f>
        <v>45017</v>
      </c>
      <c r="M12" s="18"/>
      <c r="N12" s="18"/>
      <c r="O12" s="4" t="s">
        <v>15</v>
      </c>
      <c r="S12" s="2"/>
    </row>
    <row r="13" spans="2:19" x14ac:dyDescent="0.25">
      <c r="B13" s="17">
        <v>45046</v>
      </c>
      <c r="C13" s="1" t="s">
        <v>10</v>
      </c>
      <c r="F13" s="7">
        <f>F10</f>
        <v>8000</v>
      </c>
      <c r="H13" s="3">
        <f>G12*C5*DAYS360(B12,B13,TRUE)/360</f>
        <v>38.666666666666664</v>
      </c>
      <c r="I13" s="3"/>
      <c r="J13" s="3">
        <v>0</v>
      </c>
      <c r="K13" s="3"/>
      <c r="L13" s="1"/>
      <c r="M13" s="1"/>
      <c r="N13" s="1"/>
      <c r="O13" s="4"/>
      <c r="S13" s="2"/>
    </row>
    <row r="14" spans="2:19" x14ac:dyDescent="0.25">
      <c r="B14" s="20"/>
      <c r="C14" s="1" t="s">
        <v>16</v>
      </c>
      <c r="D14" s="3">
        <v>500</v>
      </c>
      <c r="E14" s="3">
        <f>E12+D14</f>
        <v>1639.3400000000001</v>
      </c>
      <c r="F14" s="3">
        <f>F10-(D14-K12)</f>
        <v>7540</v>
      </c>
      <c r="G14" s="3">
        <f>F14</f>
        <v>7540</v>
      </c>
      <c r="H14" s="3"/>
      <c r="I14" s="3"/>
      <c r="J14" s="3">
        <f>H13</f>
        <v>38.666666666666664</v>
      </c>
      <c r="K14" s="3"/>
      <c r="L14" s="1"/>
      <c r="M14" s="1"/>
      <c r="N14" s="1"/>
      <c r="O14" s="4" t="s">
        <v>21</v>
      </c>
      <c r="S14" s="2"/>
    </row>
    <row r="15" spans="2:19" x14ac:dyDescent="0.25">
      <c r="B15" s="17">
        <v>45047</v>
      </c>
      <c r="C15" s="1" t="s">
        <v>10</v>
      </c>
      <c r="D15" s="3" t="s">
        <v>10</v>
      </c>
      <c r="E15" s="3">
        <f>E14-I15</f>
        <v>778.68000000000018</v>
      </c>
      <c r="F15" s="3">
        <f t="shared" ref="F15:G17" si="0">F14</f>
        <v>7540</v>
      </c>
      <c r="G15" s="3">
        <f t="shared" si="0"/>
        <v>7540</v>
      </c>
      <c r="H15" s="3"/>
      <c r="I15" s="3">
        <v>860.66</v>
      </c>
      <c r="J15" s="3">
        <v>0</v>
      </c>
      <c r="K15" s="7">
        <f>G15*C5*DAYS360(B12,B13,TRUE)/360+G15*C5*DAYS360(B13,B15,TRUE)/360</f>
        <v>37.699999999999996</v>
      </c>
      <c r="L15" s="18">
        <f>B15</f>
        <v>45047</v>
      </c>
      <c r="M15" s="18"/>
      <c r="N15" s="18"/>
      <c r="O15" s="5" t="s">
        <v>22</v>
      </c>
      <c r="S15" s="2"/>
    </row>
    <row r="16" spans="2:19" x14ac:dyDescent="0.25">
      <c r="B16" s="17">
        <v>45052</v>
      </c>
      <c r="C16" s="1" t="s">
        <v>10</v>
      </c>
      <c r="D16" s="3" t="s">
        <v>10</v>
      </c>
      <c r="E16" s="3">
        <f>E15</f>
        <v>778.68000000000018</v>
      </c>
      <c r="F16" s="3">
        <f t="shared" si="0"/>
        <v>7540</v>
      </c>
      <c r="G16" s="3">
        <f t="shared" si="0"/>
        <v>7540</v>
      </c>
      <c r="H16" s="3">
        <f>G16*C5*DAYS360(B15,B16,TRUE)/360</f>
        <v>6.2833333333333332</v>
      </c>
      <c r="I16" s="3"/>
      <c r="J16" s="3">
        <v>0</v>
      </c>
      <c r="K16" s="3"/>
      <c r="L16" s="1"/>
      <c r="M16" s="1"/>
      <c r="N16" s="1"/>
      <c r="O16" s="4"/>
      <c r="P16" s="3"/>
      <c r="Q16" s="1"/>
      <c r="R16" s="2"/>
      <c r="S16" s="2"/>
    </row>
    <row r="17" spans="2:19" x14ac:dyDescent="0.25">
      <c r="B17" s="17">
        <v>45055</v>
      </c>
      <c r="C17" s="1" t="s">
        <v>10</v>
      </c>
      <c r="D17" s="3" t="s">
        <v>10</v>
      </c>
      <c r="E17" s="3">
        <f>E16</f>
        <v>778.68000000000018</v>
      </c>
      <c r="F17" s="3">
        <f t="shared" si="0"/>
        <v>7540</v>
      </c>
      <c r="G17" s="3">
        <f t="shared" si="0"/>
        <v>7540</v>
      </c>
      <c r="H17" s="3">
        <f>H16+G17*C5*DAYS360(B16,B17,TRUE)/360</f>
        <v>10.053333333333333</v>
      </c>
      <c r="I17" s="3"/>
      <c r="J17" s="3">
        <f>J16</f>
        <v>0</v>
      </c>
      <c r="K17" s="3"/>
      <c r="L17" s="1"/>
      <c r="M17" s="1"/>
      <c r="N17" s="1"/>
      <c r="O17" s="4"/>
      <c r="P17" s="3"/>
      <c r="Q17" s="1"/>
      <c r="R17" s="2"/>
      <c r="S17" s="2"/>
    </row>
    <row r="18" spans="2:19" x14ac:dyDescent="0.25">
      <c r="B18" s="9"/>
      <c r="C18" s="1" t="s">
        <v>9</v>
      </c>
      <c r="D18" s="3">
        <v>2000</v>
      </c>
      <c r="E18" s="3">
        <f>E17+D18</f>
        <v>2778.6800000000003</v>
      </c>
      <c r="F18" s="3">
        <f>F17-(D18-K15)</f>
        <v>5577.7</v>
      </c>
      <c r="G18" s="3">
        <f>F18</f>
        <v>5577.7</v>
      </c>
      <c r="H18" s="3">
        <v>0</v>
      </c>
      <c r="I18" s="3"/>
      <c r="J18" s="3">
        <f>H17</f>
        <v>10.053333333333333</v>
      </c>
      <c r="K18" s="3">
        <v>0</v>
      </c>
      <c r="L18" s="18">
        <f>B17</f>
        <v>45055</v>
      </c>
      <c r="M18" s="18"/>
      <c r="N18" s="18"/>
      <c r="O18" s="4" t="s">
        <v>23</v>
      </c>
      <c r="P18" s="3"/>
      <c r="Q18" s="1"/>
      <c r="R18" s="2"/>
      <c r="S18" s="2"/>
    </row>
    <row r="19" spans="2:19" x14ac:dyDescent="0.25">
      <c r="B19" s="17">
        <v>45057</v>
      </c>
      <c r="C19" s="1" t="s">
        <v>10</v>
      </c>
      <c r="D19" s="3" t="s">
        <v>10</v>
      </c>
      <c r="E19" s="3">
        <f>E18</f>
        <v>2778.6800000000003</v>
      </c>
      <c r="F19" s="3">
        <f>F18</f>
        <v>5577.7</v>
      </c>
      <c r="G19" s="3">
        <f>G18</f>
        <v>5577.7</v>
      </c>
      <c r="H19" s="3">
        <f>G19*C5*DAYS360(B17,B19,TRUE)/360</f>
        <v>1.8592333333333333</v>
      </c>
      <c r="I19" s="3"/>
      <c r="J19" s="3">
        <f>J18</f>
        <v>10.053333333333333</v>
      </c>
      <c r="K19" s="3"/>
      <c r="L19" s="1"/>
      <c r="M19" s="1"/>
      <c r="N19" s="1"/>
      <c r="O19" s="4"/>
      <c r="P19" s="3"/>
      <c r="Q19" s="1"/>
      <c r="R19" s="2"/>
      <c r="S19" s="2"/>
    </row>
    <row r="20" spans="2:19" x14ac:dyDescent="0.25">
      <c r="B20" s="9"/>
      <c r="C20" s="1" t="s">
        <v>24</v>
      </c>
      <c r="D20" s="7">
        <v>1000</v>
      </c>
      <c r="E20" s="7">
        <f>E19+D20</f>
        <v>3778.6800000000003</v>
      </c>
      <c r="F20" s="7">
        <f>F19-(D20-K18)</f>
        <v>4577.7</v>
      </c>
      <c r="G20" s="7">
        <f>F20</f>
        <v>4577.7</v>
      </c>
      <c r="H20" s="7">
        <v>0</v>
      </c>
      <c r="I20" s="7"/>
      <c r="J20" s="7">
        <f>J19+H19</f>
        <v>11.912566666666667</v>
      </c>
      <c r="K20" s="7"/>
      <c r="L20" s="18">
        <f>B19</f>
        <v>45057</v>
      </c>
      <c r="M20" s="18"/>
      <c r="N20" s="18"/>
      <c r="O20" s="5" t="s">
        <v>25</v>
      </c>
      <c r="P20" s="3"/>
      <c r="Q20" s="1"/>
      <c r="R20" s="2"/>
      <c r="S20" s="2"/>
    </row>
    <row r="21" spans="2:19" ht="45.75" thickBot="1" x14ac:dyDescent="0.3">
      <c r="B21" s="11"/>
      <c r="C21" s="37" t="s">
        <v>26</v>
      </c>
      <c r="D21" s="21">
        <v>1000</v>
      </c>
      <c r="E21" s="21">
        <v>4778.68</v>
      </c>
      <c r="F21" s="21">
        <v>3577.7</v>
      </c>
      <c r="G21" s="21">
        <v>3577.7</v>
      </c>
      <c r="H21" s="21">
        <v>0</v>
      </c>
      <c r="I21" s="21"/>
      <c r="J21" s="21">
        <f>J20</f>
        <v>11.912566666666667</v>
      </c>
      <c r="K21" s="21">
        <v>0</v>
      </c>
      <c r="L21" s="22">
        <f>B19</f>
        <v>45057</v>
      </c>
      <c r="M21" s="23">
        <v>0</v>
      </c>
      <c r="N21" s="23">
        <v>-0.83</v>
      </c>
      <c r="O21" s="27" t="s">
        <v>33</v>
      </c>
      <c r="P21" s="3"/>
      <c r="Q21" s="1"/>
      <c r="R21" s="2"/>
    </row>
    <row r="22" spans="2:19" x14ac:dyDescent="0.25">
      <c r="D22" s="7"/>
      <c r="G22" s="7"/>
      <c r="H22" s="7"/>
      <c r="I22" s="7"/>
      <c r="J22" s="7"/>
      <c r="K22" s="7"/>
      <c r="L22" s="7"/>
      <c r="M22" s="7"/>
      <c r="N22" s="7"/>
      <c r="O22" s="7"/>
      <c r="P22" s="7"/>
      <c r="R22" s="2"/>
    </row>
    <row r="23" spans="2:19" x14ac:dyDescent="0.25">
      <c r="D23" s="7"/>
      <c r="H23" s="7"/>
      <c r="I23" s="7"/>
      <c r="J23" s="7"/>
      <c r="K23" s="7"/>
      <c r="P23" s="7"/>
      <c r="R23" s="2"/>
    </row>
    <row r="24" spans="2:19" ht="15.75" thickBot="1" x14ac:dyDescent="0.3">
      <c r="B24" s="8" t="s">
        <v>37</v>
      </c>
      <c r="D24" s="7"/>
      <c r="H24" s="7"/>
      <c r="I24" s="7"/>
      <c r="J24" s="7"/>
      <c r="K24" s="7"/>
      <c r="R24" s="2"/>
    </row>
    <row r="25" spans="2:19" ht="15.75" thickBot="1" x14ac:dyDescent="0.3">
      <c r="B25" s="24" t="s">
        <v>2</v>
      </c>
      <c r="C25" s="25" t="s">
        <v>3</v>
      </c>
      <c r="D25" s="25" t="s">
        <v>12</v>
      </c>
      <c r="E25" s="25" t="s">
        <v>7</v>
      </c>
      <c r="F25" s="25" t="s">
        <v>4</v>
      </c>
      <c r="G25" s="25" t="s">
        <v>11</v>
      </c>
      <c r="H25" s="25" t="s">
        <v>13</v>
      </c>
      <c r="I25" s="25" t="s">
        <v>17</v>
      </c>
      <c r="J25" s="25" t="s">
        <v>8</v>
      </c>
      <c r="K25" s="25" t="s">
        <v>5</v>
      </c>
      <c r="L25" s="25" t="s">
        <v>6</v>
      </c>
      <c r="M25" s="25" t="s">
        <v>27</v>
      </c>
      <c r="N25" s="25" t="s">
        <v>28</v>
      </c>
      <c r="O25" s="26" t="s">
        <v>18</v>
      </c>
      <c r="R25" s="2"/>
    </row>
    <row r="26" spans="2:19" x14ac:dyDescent="0.25">
      <c r="B26" s="17">
        <v>44986</v>
      </c>
      <c r="C26" s="1" t="s">
        <v>14</v>
      </c>
      <c r="D26" s="3">
        <v>10000</v>
      </c>
      <c r="E26" s="3"/>
      <c r="F26" s="3">
        <f>D26</f>
        <v>10000</v>
      </c>
      <c r="G26" s="3">
        <f>F26</f>
        <v>10000</v>
      </c>
      <c r="H26" s="3"/>
      <c r="I26" s="3">
        <v>860.66</v>
      </c>
      <c r="J26" s="3"/>
      <c r="K26" s="3">
        <v>0</v>
      </c>
      <c r="L26" s="18">
        <f>B26</f>
        <v>44986</v>
      </c>
      <c r="M26" s="18"/>
      <c r="N26" s="18"/>
      <c r="O26" s="19"/>
      <c r="R26" s="2"/>
    </row>
    <row r="27" spans="2:19" x14ac:dyDescent="0.25">
      <c r="B27" s="20"/>
      <c r="C27" s="1" t="s">
        <v>9</v>
      </c>
      <c r="D27" s="3">
        <v>2000</v>
      </c>
      <c r="E27" s="3">
        <f>D27</f>
        <v>2000</v>
      </c>
      <c r="F27" s="3">
        <f>F26-E27</f>
        <v>8000</v>
      </c>
      <c r="G27" s="3"/>
      <c r="H27" s="3"/>
      <c r="I27" s="3"/>
      <c r="J27" s="3"/>
      <c r="K27" s="3"/>
      <c r="L27" s="1"/>
      <c r="M27" s="1"/>
      <c r="N27" s="1"/>
      <c r="O27" s="19" t="s">
        <v>20</v>
      </c>
      <c r="R27" s="2"/>
    </row>
    <row r="28" spans="2:19" x14ac:dyDescent="0.25">
      <c r="B28" s="20"/>
      <c r="C28" s="1"/>
      <c r="D28" s="3"/>
      <c r="E28" s="3"/>
      <c r="F28" s="3"/>
      <c r="G28" s="3"/>
      <c r="H28" s="3"/>
      <c r="I28" s="3"/>
      <c r="J28" s="3"/>
      <c r="K28" s="3"/>
      <c r="L28" s="1"/>
      <c r="M28" s="1"/>
      <c r="N28" s="1"/>
      <c r="O28" s="19"/>
    </row>
    <row r="29" spans="2:19" x14ac:dyDescent="0.25">
      <c r="B29" s="17">
        <v>45017</v>
      </c>
      <c r="C29" s="1" t="s">
        <v>10</v>
      </c>
      <c r="D29" s="3"/>
      <c r="E29" s="3">
        <f>E27-I26</f>
        <v>1139.3400000000001</v>
      </c>
      <c r="F29" s="3"/>
      <c r="G29" s="3">
        <f>F27</f>
        <v>8000</v>
      </c>
      <c r="I29" s="3">
        <v>860.66</v>
      </c>
      <c r="J29" s="3"/>
      <c r="K29" s="3">
        <f>G29*C5*DAYS360(B26,B29,TRUE)/360</f>
        <v>40</v>
      </c>
      <c r="L29" s="18">
        <f>B29</f>
        <v>45017</v>
      </c>
      <c r="M29" s="18"/>
      <c r="N29" s="18"/>
      <c r="O29" s="19" t="s">
        <v>15</v>
      </c>
    </row>
    <row r="30" spans="2:19" x14ac:dyDescent="0.25">
      <c r="B30" s="17">
        <v>45046</v>
      </c>
      <c r="C30" s="1" t="s">
        <v>10</v>
      </c>
      <c r="F30" s="7">
        <f>F27</f>
        <v>8000</v>
      </c>
      <c r="H30" s="3">
        <f>G29*C5*DAYS360(B29,B30,TRUE)/360</f>
        <v>38.666666666666664</v>
      </c>
      <c r="I30" s="3"/>
      <c r="J30" s="3">
        <v>0</v>
      </c>
      <c r="K30" s="3"/>
      <c r="L30" s="1"/>
      <c r="M30" s="1"/>
      <c r="N30" s="1"/>
      <c r="O30" s="19"/>
    </row>
    <row r="31" spans="2:19" x14ac:dyDescent="0.25">
      <c r="B31" s="20"/>
      <c r="C31" s="1" t="s">
        <v>16</v>
      </c>
      <c r="D31" s="3">
        <v>500</v>
      </c>
      <c r="E31" s="3">
        <f>E29+D31</f>
        <v>1639.3400000000001</v>
      </c>
      <c r="F31" s="3">
        <f>F27-(D31-K29)</f>
        <v>7540</v>
      </c>
      <c r="G31" s="3">
        <f>F31</f>
        <v>7540</v>
      </c>
      <c r="H31" s="3"/>
      <c r="I31" s="3"/>
      <c r="J31" s="3">
        <f>H30</f>
        <v>38.666666666666664</v>
      </c>
      <c r="K31" s="3"/>
      <c r="L31" s="1"/>
      <c r="M31" s="1"/>
      <c r="N31" s="1"/>
      <c r="O31" s="19" t="s">
        <v>21</v>
      </c>
    </row>
    <row r="32" spans="2:19" x14ac:dyDescent="0.25">
      <c r="B32" s="17">
        <v>45047</v>
      </c>
      <c r="C32" s="1" t="s">
        <v>10</v>
      </c>
      <c r="D32" s="3" t="s">
        <v>10</v>
      </c>
      <c r="E32" s="3">
        <f>E31-I32</f>
        <v>778.68000000000018</v>
      </c>
      <c r="F32" s="3">
        <f>F31</f>
        <v>7540</v>
      </c>
      <c r="G32" s="3">
        <f>G31</f>
        <v>7540</v>
      </c>
      <c r="H32" s="3"/>
      <c r="I32" s="3">
        <v>860.66</v>
      </c>
      <c r="J32" s="3">
        <v>0</v>
      </c>
      <c r="K32" s="7">
        <f>G32*C5*DAYS360(B29,B30,TRUE)/360+G32*C5*DAYS360(B30,B32,TRUE)/360</f>
        <v>37.699999999999996</v>
      </c>
      <c r="L32" s="18">
        <f>B32</f>
        <v>45047</v>
      </c>
      <c r="M32" s="18"/>
      <c r="N32" s="18"/>
      <c r="O32" s="10" t="s">
        <v>22</v>
      </c>
    </row>
    <row r="33" spans="1:15" x14ac:dyDescent="0.25">
      <c r="B33" s="17">
        <v>45052</v>
      </c>
      <c r="C33" s="1" t="s">
        <v>10</v>
      </c>
      <c r="D33" s="3" t="s">
        <v>10</v>
      </c>
      <c r="E33" s="3">
        <f>E32</f>
        <v>778.68000000000018</v>
      </c>
      <c r="F33" s="3">
        <f>F32</f>
        <v>7540</v>
      </c>
      <c r="G33" s="3">
        <f>G32</f>
        <v>7540</v>
      </c>
      <c r="H33" s="3">
        <f>G33*C5*DAYS360(B32,B33,TRUE)/360</f>
        <v>6.2833333333333332</v>
      </c>
      <c r="I33" s="3"/>
      <c r="J33" s="3">
        <v>0</v>
      </c>
      <c r="K33" s="3"/>
      <c r="L33" s="1"/>
      <c r="M33" s="1"/>
      <c r="N33" s="1"/>
      <c r="O33" s="19"/>
    </row>
    <row r="34" spans="1:15" s="15" customFormat="1" x14ac:dyDescent="0.25">
      <c r="A34"/>
      <c r="B34" s="28"/>
      <c r="C34" s="29" t="s">
        <v>30</v>
      </c>
      <c r="D34" s="30">
        <v>1000</v>
      </c>
      <c r="E34" s="30">
        <f>E33+D34</f>
        <v>1778.6800000000003</v>
      </c>
      <c r="F34" s="30">
        <f>F33-(D34-K32)</f>
        <v>6577.7</v>
      </c>
      <c r="G34" s="30">
        <f>F34</f>
        <v>6577.7</v>
      </c>
      <c r="H34" s="30">
        <v>0</v>
      </c>
      <c r="I34" s="30"/>
      <c r="J34" s="30">
        <f>H33</f>
        <v>6.2833333333333332</v>
      </c>
      <c r="K34" s="30">
        <v>0</v>
      </c>
      <c r="L34" s="31">
        <f>B33</f>
        <v>45052</v>
      </c>
      <c r="M34" s="29"/>
      <c r="N34" s="29"/>
      <c r="O34" s="32"/>
    </row>
    <row r="35" spans="1:15" x14ac:dyDescent="0.25">
      <c r="B35" s="17">
        <v>45055</v>
      </c>
      <c r="C35" s="1" t="s">
        <v>10</v>
      </c>
      <c r="D35" s="3" t="s">
        <v>10</v>
      </c>
      <c r="E35" s="3">
        <f>E34</f>
        <v>1778.6800000000003</v>
      </c>
      <c r="F35" s="3">
        <f>F34</f>
        <v>6577.7</v>
      </c>
      <c r="G35" s="3">
        <f>G34</f>
        <v>6577.7</v>
      </c>
      <c r="H35" s="3">
        <f>G35*C5*DAYS360(B33,B35,TRUE)/360</f>
        <v>3.2888499999999996</v>
      </c>
      <c r="I35" s="3"/>
      <c r="J35" s="3">
        <f>J34</f>
        <v>6.2833333333333332</v>
      </c>
      <c r="K35" s="3"/>
      <c r="L35" s="1"/>
      <c r="M35" s="1"/>
      <c r="N35" s="1"/>
      <c r="O35" s="19"/>
    </row>
    <row r="36" spans="1:15" x14ac:dyDescent="0.25">
      <c r="B36" s="9"/>
      <c r="C36" s="1" t="s">
        <v>9</v>
      </c>
      <c r="D36" s="3">
        <v>2000</v>
      </c>
      <c r="E36" s="3">
        <f>E35+D36</f>
        <v>3778.6800000000003</v>
      </c>
      <c r="F36" s="3">
        <f>F35-(D36-K34)</f>
        <v>4577.7</v>
      </c>
      <c r="G36" s="3">
        <f>F36</f>
        <v>4577.7</v>
      </c>
      <c r="H36" s="3">
        <v>0</v>
      </c>
      <c r="I36" s="3"/>
      <c r="J36" s="3">
        <f>J35+H35</f>
        <v>9.5721833333333333</v>
      </c>
      <c r="K36" s="3">
        <v>0</v>
      </c>
      <c r="L36" s="18">
        <f>B35</f>
        <v>45055</v>
      </c>
      <c r="M36" s="18"/>
      <c r="N36" s="18"/>
      <c r="O36" s="19" t="s">
        <v>23</v>
      </c>
    </row>
    <row r="37" spans="1:15" ht="15.75" thickBot="1" x14ac:dyDescent="0.3">
      <c r="B37" s="17">
        <v>45057</v>
      </c>
      <c r="C37" s="1" t="s">
        <v>10</v>
      </c>
      <c r="D37" s="3" t="s">
        <v>10</v>
      </c>
      <c r="E37" s="3">
        <f>E36</f>
        <v>3778.6800000000003</v>
      </c>
      <c r="F37" s="3">
        <f>F36</f>
        <v>4577.7</v>
      </c>
      <c r="G37" s="3">
        <f>G36</f>
        <v>4577.7</v>
      </c>
      <c r="H37" s="3">
        <f>G37*C5*DAYS360(B35,B37,TRUE)/360</f>
        <v>1.5258999999999998</v>
      </c>
      <c r="I37" s="3"/>
      <c r="J37" s="3">
        <f>J36</f>
        <v>9.5721833333333333</v>
      </c>
      <c r="K37" s="3"/>
      <c r="L37" s="1"/>
      <c r="M37" s="1"/>
      <c r="N37" s="1"/>
      <c r="O37" s="19"/>
    </row>
    <row r="38" spans="1:15" ht="15.75" thickBot="1" x14ac:dyDescent="0.3">
      <c r="B38" s="9"/>
      <c r="C38" s="1" t="s">
        <v>24</v>
      </c>
      <c r="D38" s="7">
        <v>1000</v>
      </c>
      <c r="E38" s="7">
        <f>E37+D38</f>
        <v>4778.68</v>
      </c>
      <c r="F38" s="7">
        <f>F37-(D38-K36)</f>
        <v>3577.7</v>
      </c>
      <c r="G38" s="7">
        <f>F38</f>
        <v>3577.7</v>
      </c>
      <c r="H38" s="7">
        <v>0</v>
      </c>
      <c r="I38" s="7"/>
      <c r="J38" s="7">
        <f>J37+H37</f>
        <v>11.098083333333333</v>
      </c>
      <c r="K38" s="7"/>
      <c r="L38" s="18">
        <f>B37</f>
        <v>45057</v>
      </c>
      <c r="M38" s="18"/>
      <c r="N38" s="16">
        <f>J38-J21</f>
        <v>-0.81448333333333345</v>
      </c>
      <c r="O38" s="10" t="s">
        <v>31</v>
      </c>
    </row>
    <row r="39" spans="1:15" x14ac:dyDescent="0.25">
      <c r="B39" s="9"/>
      <c r="C39" s="33"/>
      <c r="D39" s="7"/>
      <c r="E39" s="7"/>
      <c r="F39" s="7"/>
      <c r="G39" s="7"/>
      <c r="H39" s="7"/>
      <c r="I39" s="7"/>
      <c r="J39" s="7"/>
      <c r="K39" s="7"/>
      <c r="L39" s="18"/>
      <c r="M39" s="34"/>
      <c r="N39" s="34"/>
      <c r="O39" s="19" t="s">
        <v>32</v>
      </c>
    </row>
    <row r="40" spans="1:15" ht="15.75" thickBot="1" x14ac:dyDescent="0.3">
      <c r="B40" s="11"/>
      <c r="C40" s="35"/>
      <c r="D40" s="21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6" t="s">
        <v>25</v>
      </c>
    </row>
    <row r="42" spans="1:15" x14ac:dyDescent="0.25">
      <c r="B42" t="s">
        <v>34</v>
      </c>
    </row>
  </sheetData>
  <pageMargins left="0.7" right="0.7" top="0.75" bottom="0.75" header="0.3" footer="0.3"/>
  <ignoredErrors>
    <ignoredError sqref="E34 E36 F34:G34 F36:G36 E18:G18 J20" formula="1"/>
  </ignoredErrors>
</worksheet>
</file>

<file path=docMetadata/LabelInfo.xml><?xml version="1.0" encoding="utf-8"?>
<clbl:labelList xmlns:clbl="http://schemas.microsoft.com/office/2020/mipLabelMetadata">
  <clbl:label id="{86b38324-0fb6-44c7-b3dc-5dc60d472331}" enabled="0" method="" siteId="{86b38324-0fb6-44c7-b3dc-5dc60d47233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Foram Trivedi</dc:creator>
  <cp:lastModifiedBy>Foram Trivedi</cp:lastModifiedBy>
  <dcterms:created xsi:type="dcterms:W3CDTF">2024-04-08T00:41:00Z</dcterms:created>
  <dcterms:modified xsi:type="dcterms:W3CDTF">2024-08-29T12:52:22Z</dcterms:modified>
</cp:coreProperties>
</file>